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96" windowWidth="21768" windowHeight="8760" activeTab="0"/>
  </bookViews>
  <sheets>
    <sheet name="石岡申込書" sheetId="1" r:id="rId1"/>
    <sheet name="石岡利用目的（プルダウンリストデータ）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h_001253</author>
  </authors>
  <commentList>
    <comment ref="J10" authorId="0">
      <text>
        <r>
          <rPr>
            <b/>
            <sz val="9"/>
            <rFont val="ＭＳ Ｐゴシック"/>
            <family val="3"/>
          </rPr>
          <t>プルダウンリストより選んで下さい。</t>
        </r>
      </text>
    </comment>
    <comment ref="E12" authorId="0">
      <text>
        <r>
          <rPr>
            <b/>
            <sz val="9"/>
            <rFont val="ＭＳ Ｐゴシック"/>
            <family val="3"/>
          </rPr>
          <t xml:space="preserve">日付入力：
*/*と入力すると、*月*日と表示される。
</t>
        </r>
      </text>
    </comment>
  </commentList>
</comments>
</file>

<file path=xl/sharedStrings.xml><?xml version="1.0" encoding="utf-8"?>
<sst xmlns="http://schemas.openxmlformats.org/spreadsheetml/2006/main" count="90" uniqueCount="72">
  <si>
    <t>利用希望日</t>
  </si>
  <si>
    <t>男</t>
  </si>
  <si>
    <t>女</t>
  </si>
  <si>
    <t>日帰り</t>
  </si>
  <si>
    <t>宿泊</t>
  </si>
  <si>
    <t>学内</t>
  </si>
  <si>
    <t>学外</t>
  </si>
  <si>
    <t>合計数</t>
  </si>
  <si>
    <t>利用料金</t>
  </si>
  <si>
    <t>朝食</t>
  </si>
  <si>
    <t>昼食</t>
  </si>
  <si>
    <t>夕食</t>
  </si>
  <si>
    <t>食事数</t>
  </si>
  <si>
    <t>@2,430</t>
  </si>
  <si>
    <t>@540</t>
  </si>
  <si>
    <t>@3,510</t>
  </si>
  <si>
    <t>@1,620</t>
  </si>
  <si>
    <t>@648</t>
  </si>
  <si>
    <t>@702</t>
  </si>
  <si>
    <t>道場</t>
  </si>
  <si>
    <t>体育館</t>
  </si>
  <si>
    <t>ﾃﾆｽｺｰﾄ</t>
  </si>
  <si>
    <t>ﾗｸﾞﾋﾞｰ場</t>
  </si>
  <si>
    <t>ｻｯｶｰ場</t>
  </si>
  <si>
    <t>野球場</t>
  </si>
  <si>
    <t>@2,160</t>
  </si>
  <si>
    <t>@5,400</t>
  </si>
  <si>
    <t>@3,240</t>
  </si>
  <si>
    <t>@6,480</t>
  </si>
  <si>
    <t>面数</t>
  </si>
  <si>
    <t>日数</t>
  </si>
  <si>
    <t>学内・学外者体育施設利用料金</t>
  </si>
  <si>
    <t>上段：4時間以内</t>
  </si>
  <si>
    <t>下段：終日</t>
  </si>
  <si>
    <t>合計金額</t>
  </si>
  <si>
    <t>円</t>
  </si>
  <si>
    <t>法政大学 石岡体育施設 利用申込書（兼利用料金領収書）</t>
  </si>
  <si>
    <t>　　　　　年　　　月　　　日</t>
  </si>
  <si>
    <t>団体名・ゼミ名</t>
  </si>
  <si>
    <t>責任者名（所属）</t>
  </si>
  <si>
    <t>（　　　　）</t>
  </si>
  <si>
    <t>学生責任者</t>
  </si>
  <si>
    <t>学部：</t>
  </si>
  <si>
    <t>学年：</t>
  </si>
  <si>
    <t>学生証番号：</t>
  </si>
  <si>
    <t>フリガナ</t>
  </si>
  <si>
    <t>携帯番号</t>
  </si>
  <si>
    <t>氏名：</t>
  </si>
  <si>
    <t>利用期間</t>
  </si>
  <si>
    <t>利用人員</t>
  </si>
  <si>
    <t>男（名）</t>
  </si>
  <si>
    <t>女子（名）</t>
  </si>
  <si>
    <t>計（名）</t>
  </si>
  <si>
    <t>利用目的</t>
  </si>
  <si>
    <t>利用施設</t>
  </si>
  <si>
    <t>　　　　　月　　　　　日（　　　：　　　到着）　～　　　　　　月　　　　日（　　　　：　　　　出発）　　　　　泊　　　　　日</t>
  </si>
  <si>
    <t>備考欄</t>
  </si>
  <si>
    <t>受付印</t>
  </si>
  <si>
    <t>会計印</t>
  </si>
  <si>
    <t>親睦目的のため</t>
  </si>
  <si>
    <t>ゼミ等（教育）活動のため</t>
  </si>
  <si>
    <t>体育会・クラブ・サークル活動のため</t>
  </si>
  <si>
    <t>地域のスポーツ活動（試合含む）のため</t>
  </si>
  <si>
    <t>その他（　　　　　　　　　　　　　　　　　　）</t>
  </si>
  <si>
    <t>日</t>
  </si>
  <si>
    <t>×</t>
  </si>
  <si>
    <t>〇</t>
  </si>
  <si>
    <t>（責任者氏名）</t>
  </si>
  <si>
    <t>当該施設の利用にあたり、大学の飲酒ルールを</t>
  </si>
  <si>
    <t>順守します。</t>
  </si>
  <si>
    <t>　　受付番号</t>
  </si>
  <si>
    <t>自動計算欄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</si>
</sst>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20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b/>
      <sz val="11"/>
      <color rgb="FFFF0000"/>
      <name val="Calibri"/>
      <family val="3"/>
    </font>
    <font>
      <sz val="16"/>
      <color theme="1"/>
      <name val="Calibri"/>
      <family val="3"/>
    </font>
    <font>
      <sz val="6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0" fillId="7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0" xfId="0" applyFill="1" applyBorder="1" applyAlignment="1" quotePrefix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3" xfId="0" applyFill="1" applyBorder="1" applyAlignment="1" quotePrefix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18" xfId="0" applyFill="1" applyBorder="1" applyAlignment="1" quotePrefix="1">
      <alignment vertical="center"/>
    </xf>
    <xf numFmtId="0" fontId="0" fillId="0" borderId="16" xfId="0" applyFill="1" applyBorder="1" applyAlignment="1" quotePrefix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176" fontId="0" fillId="0" borderId="20" xfId="0" applyNumberFormat="1" applyFill="1" applyBorder="1" applyAlignment="1">
      <alignment horizontal="center" vertical="center"/>
    </xf>
    <xf numFmtId="0" fontId="42" fillId="0" borderId="0" xfId="0" applyFont="1" applyFill="1" applyAlignment="1">
      <alignment vertical="top"/>
    </xf>
    <xf numFmtId="0" fontId="0" fillId="0" borderId="23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10" xfId="0" applyFill="1" applyBorder="1" applyAlignment="1" quotePrefix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top"/>
    </xf>
    <xf numFmtId="0" fontId="0" fillId="0" borderId="51" xfId="0" applyFill="1" applyBorder="1" applyAlignment="1">
      <alignment vertical="top"/>
    </xf>
    <xf numFmtId="0" fontId="0" fillId="0" borderId="52" xfId="0" applyFill="1" applyBorder="1" applyAlignment="1">
      <alignment vertical="top"/>
    </xf>
    <xf numFmtId="0" fontId="0" fillId="0" borderId="28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0" fillId="0" borderId="30" xfId="0" applyFill="1" applyBorder="1" applyAlignment="1">
      <alignment vertical="top"/>
    </xf>
    <xf numFmtId="0" fontId="0" fillId="0" borderId="31" xfId="0" applyFill="1" applyBorder="1" applyAlignment="1">
      <alignment vertical="top"/>
    </xf>
    <xf numFmtId="0" fontId="0" fillId="0" borderId="54" xfId="0" applyFill="1" applyBorder="1" applyAlignment="1">
      <alignment vertical="top"/>
    </xf>
    <xf numFmtId="0" fontId="0" fillId="0" borderId="20" xfId="0" applyFill="1" applyBorder="1" applyAlignment="1">
      <alignment horizontal="center" vertical="center"/>
    </xf>
    <xf numFmtId="0" fontId="0" fillId="0" borderId="5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23" xfId="0" applyFont="1" applyFill="1" applyBorder="1" applyAlignment="1">
      <alignment vertical="center"/>
    </xf>
    <xf numFmtId="0" fontId="43" fillId="7" borderId="10" xfId="0" applyFont="1" applyFill="1" applyBorder="1" applyAlignment="1">
      <alignment vertical="center"/>
    </xf>
    <xf numFmtId="0" fontId="43" fillId="7" borderId="10" xfId="0" applyFont="1" applyFill="1" applyBorder="1" applyAlignment="1">
      <alignment vertical="center"/>
    </xf>
    <xf numFmtId="38" fontId="43" fillId="7" borderId="10" xfId="48" applyFont="1" applyFill="1" applyBorder="1" applyAlignment="1" quotePrefix="1">
      <alignment vertical="center"/>
    </xf>
    <xf numFmtId="0" fontId="43" fillId="7" borderId="58" xfId="0" applyFont="1" applyFill="1" applyBorder="1" applyAlignment="1">
      <alignment vertical="center"/>
    </xf>
    <xf numFmtId="38" fontId="43" fillId="7" borderId="10" xfId="48" applyFont="1" applyFill="1" applyBorder="1" applyAlignment="1">
      <alignment vertical="center"/>
    </xf>
    <xf numFmtId="38" fontId="43" fillId="7" borderId="10" xfId="48" applyFont="1" applyFill="1" applyBorder="1" applyAlignment="1">
      <alignment vertical="center"/>
    </xf>
    <xf numFmtId="38" fontId="43" fillId="7" borderId="58" xfId="0" applyNumberFormat="1" applyFont="1" applyFill="1" applyBorder="1" applyAlignment="1">
      <alignment vertical="center"/>
    </xf>
    <xf numFmtId="38" fontId="43" fillId="7" borderId="18" xfId="48" applyFont="1" applyFill="1" applyBorder="1" applyAlignment="1">
      <alignment vertical="center"/>
    </xf>
    <xf numFmtId="0" fontId="43" fillId="7" borderId="59" xfId="0" applyFont="1" applyFill="1" applyBorder="1" applyAlignment="1">
      <alignment vertical="center"/>
    </xf>
    <xf numFmtId="38" fontId="43" fillId="7" borderId="60" xfId="48" applyFont="1" applyFill="1" applyBorder="1" applyAlignment="1">
      <alignment vertical="center"/>
    </xf>
    <xf numFmtId="38" fontId="43" fillId="7" borderId="47" xfId="48" applyFont="1" applyFill="1" applyBorder="1" applyAlignment="1">
      <alignment vertical="center"/>
    </xf>
    <xf numFmtId="0" fontId="43" fillId="7" borderId="48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4" fillId="0" borderId="18" xfId="0" applyFont="1" applyFill="1" applyBorder="1" applyAlignment="1">
      <alignment vertical="center"/>
    </xf>
    <xf numFmtId="0" fontId="43" fillId="0" borderId="17" xfId="0" applyFont="1" applyFill="1" applyBorder="1" applyAlignment="1">
      <alignment vertical="center"/>
    </xf>
    <xf numFmtId="0" fontId="43" fillId="7" borderId="6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14</xdr:row>
      <xdr:rowOff>19050</xdr:rowOff>
    </xdr:from>
    <xdr:to>
      <xdr:col>17</xdr:col>
      <xdr:colOff>9525</xdr:colOff>
      <xdr:row>14</xdr:row>
      <xdr:rowOff>161925</xdr:rowOff>
    </xdr:to>
    <xdr:sp>
      <xdr:nvSpPr>
        <xdr:cNvPr id="1" name="直線コネクタ 1"/>
        <xdr:cNvSpPr>
          <a:spLocks/>
        </xdr:cNvSpPr>
      </xdr:nvSpPr>
      <xdr:spPr>
        <a:xfrm flipV="1">
          <a:off x="9191625" y="4514850"/>
          <a:ext cx="590550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17</xdr:row>
      <xdr:rowOff>19050</xdr:rowOff>
    </xdr:from>
    <xdr:to>
      <xdr:col>17</xdr:col>
      <xdr:colOff>9525</xdr:colOff>
      <xdr:row>17</xdr:row>
      <xdr:rowOff>161925</xdr:rowOff>
    </xdr:to>
    <xdr:sp>
      <xdr:nvSpPr>
        <xdr:cNvPr id="2" name="直線コネクタ 2"/>
        <xdr:cNvSpPr>
          <a:spLocks/>
        </xdr:cNvSpPr>
      </xdr:nvSpPr>
      <xdr:spPr>
        <a:xfrm flipV="1">
          <a:off x="9191625" y="5372100"/>
          <a:ext cx="590550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19050</xdr:rowOff>
    </xdr:from>
    <xdr:to>
      <xdr:col>17</xdr:col>
      <xdr:colOff>9525</xdr:colOff>
      <xdr:row>19</xdr:row>
      <xdr:rowOff>161925</xdr:rowOff>
    </xdr:to>
    <xdr:sp>
      <xdr:nvSpPr>
        <xdr:cNvPr id="3" name="直線コネクタ 3"/>
        <xdr:cNvSpPr>
          <a:spLocks/>
        </xdr:cNvSpPr>
      </xdr:nvSpPr>
      <xdr:spPr>
        <a:xfrm flipV="1">
          <a:off x="9191625" y="5943600"/>
          <a:ext cx="590550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20</xdr:row>
      <xdr:rowOff>19050</xdr:rowOff>
    </xdr:from>
    <xdr:to>
      <xdr:col>17</xdr:col>
      <xdr:colOff>9525</xdr:colOff>
      <xdr:row>20</xdr:row>
      <xdr:rowOff>161925</xdr:rowOff>
    </xdr:to>
    <xdr:sp>
      <xdr:nvSpPr>
        <xdr:cNvPr id="4" name="直線コネクタ 4"/>
        <xdr:cNvSpPr>
          <a:spLocks/>
        </xdr:cNvSpPr>
      </xdr:nvSpPr>
      <xdr:spPr>
        <a:xfrm flipV="1">
          <a:off x="9191625" y="6229350"/>
          <a:ext cx="590550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18</xdr:row>
      <xdr:rowOff>0</xdr:rowOff>
    </xdr:from>
    <xdr:to>
      <xdr:col>16</xdr:col>
      <xdr:colOff>523875</xdr:colOff>
      <xdr:row>19</xdr:row>
      <xdr:rowOff>0</xdr:rowOff>
    </xdr:to>
    <xdr:sp>
      <xdr:nvSpPr>
        <xdr:cNvPr id="5" name="直線コネクタ 5"/>
        <xdr:cNvSpPr>
          <a:spLocks/>
        </xdr:cNvSpPr>
      </xdr:nvSpPr>
      <xdr:spPr>
        <a:xfrm flipV="1">
          <a:off x="9191625" y="5638800"/>
          <a:ext cx="514350" cy="2857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152400</xdr:colOff>
      <xdr:row>5</xdr:row>
      <xdr:rowOff>85725</xdr:rowOff>
    </xdr:from>
    <xdr:to>
      <xdr:col>20</xdr:col>
      <xdr:colOff>276225</xdr:colOff>
      <xdr:row>8</xdr:row>
      <xdr:rowOff>95250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153400" y="1552575"/>
          <a:ext cx="36671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利用日のキャンセル追加については、利用日の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日前まで（土・日・祝日除く）可能です（一部期間除く）。以降の変更はできません。必ず現地にて利用料の合計金額をお支払い下さい。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石岡体育施設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TEL0299-22-2331</a:t>
          </a:r>
        </a:p>
      </xdr:txBody>
    </xdr:sp>
    <xdr:clientData/>
  </xdr:twoCellAnchor>
  <xdr:twoCellAnchor>
    <xdr:from>
      <xdr:col>12</xdr:col>
      <xdr:colOff>476250</xdr:colOff>
      <xdr:row>0</xdr:row>
      <xdr:rowOff>114300</xdr:rowOff>
    </xdr:from>
    <xdr:to>
      <xdr:col>18</xdr:col>
      <xdr:colOff>114300</xdr:colOff>
      <xdr:row>4</xdr:row>
      <xdr:rowOff>161925</xdr:rowOff>
    </xdr:to>
    <xdr:sp>
      <xdr:nvSpPr>
        <xdr:cNvPr id="7" name="角丸四角形 7"/>
        <xdr:cNvSpPr>
          <a:spLocks/>
        </xdr:cNvSpPr>
      </xdr:nvSpPr>
      <xdr:spPr>
        <a:xfrm>
          <a:off x="7296150" y="114300"/>
          <a:ext cx="3181350" cy="13430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219075</xdr:colOff>
      <xdr:row>2</xdr:row>
      <xdr:rowOff>276225</xdr:rowOff>
    </xdr:from>
    <xdr:to>
      <xdr:col>20</xdr:col>
      <xdr:colOff>457200</xdr:colOff>
      <xdr:row>3</xdr:row>
      <xdr:rowOff>9525</xdr:rowOff>
    </xdr:to>
    <xdr:sp>
      <xdr:nvSpPr>
        <xdr:cNvPr id="8" name="直線コネクタ 9"/>
        <xdr:cNvSpPr>
          <a:spLocks/>
        </xdr:cNvSpPr>
      </xdr:nvSpPr>
      <xdr:spPr>
        <a:xfrm>
          <a:off x="10582275" y="752475"/>
          <a:ext cx="1419225" cy="28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200025</xdr:colOff>
      <xdr:row>4</xdr:row>
      <xdr:rowOff>9525</xdr:rowOff>
    </xdr:from>
    <xdr:to>
      <xdr:col>21</xdr:col>
      <xdr:colOff>66675</xdr:colOff>
      <xdr:row>4</xdr:row>
      <xdr:rowOff>9525</xdr:rowOff>
    </xdr:to>
    <xdr:sp>
      <xdr:nvSpPr>
        <xdr:cNvPr id="9" name="直線コネクタ 11"/>
        <xdr:cNvSpPr>
          <a:spLocks/>
        </xdr:cNvSpPr>
      </xdr:nvSpPr>
      <xdr:spPr>
        <a:xfrm>
          <a:off x="10563225" y="1304925"/>
          <a:ext cx="1581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7109375" style="5" customWidth="1"/>
    <col min="2" max="3" width="8.8515625" style="5" customWidth="1"/>
    <col min="4" max="4" width="12.00390625" style="5" customWidth="1"/>
    <col min="5" max="20" width="8.8515625" style="5" customWidth="1"/>
    <col min="21" max="21" width="8.00390625" style="5" customWidth="1"/>
    <col min="22" max="16384" width="8.8515625" style="5" customWidth="1"/>
  </cols>
  <sheetData>
    <row r="1" ht="13.5"/>
    <row r="2" spans="2:18" ht="24">
      <c r="B2" s="4" t="s">
        <v>36</v>
      </c>
      <c r="N2" s="6" t="s">
        <v>68</v>
      </c>
      <c r="O2" s="6"/>
      <c r="P2" s="6"/>
      <c r="Q2" s="6"/>
      <c r="R2" s="6"/>
    </row>
    <row r="3" spans="14:21" ht="23.25" customHeight="1" thickBot="1">
      <c r="N3" s="6" t="s">
        <v>69</v>
      </c>
      <c r="O3" s="6"/>
      <c r="P3" s="6"/>
      <c r="Q3" s="6"/>
      <c r="R3" s="6"/>
      <c r="S3" s="7" t="s">
        <v>70</v>
      </c>
      <c r="T3" s="7"/>
      <c r="U3" s="7"/>
    </row>
    <row r="4" spans="2:21" ht="41.25" customHeight="1">
      <c r="B4" s="46" t="s">
        <v>38</v>
      </c>
      <c r="C4" s="47"/>
      <c r="D4" s="47"/>
      <c r="E4" s="47"/>
      <c r="F4" s="47"/>
      <c r="G4" s="47" t="s">
        <v>39</v>
      </c>
      <c r="H4" s="47"/>
      <c r="I4" s="48"/>
      <c r="J4" s="49"/>
      <c r="K4" s="49"/>
      <c r="L4" s="2" t="s">
        <v>40</v>
      </c>
      <c r="N4" s="36" t="s">
        <v>67</v>
      </c>
      <c r="O4" s="36"/>
      <c r="P4" s="37"/>
      <c r="Q4" s="38"/>
      <c r="R4" s="39"/>
      <c r="S4" s="8" t="s">
        <v>37</v>
      </c>
      <c r="T4" s="7"/>
      <c r="U4" s="7"/>
    </row>
    <row r="5" spans="2:12" ht="13.5" customHeight="1">
      <c r="B5" s="57" t="s">
        <v>41</v>
      </c>
      <c r="C5" s="58"/>
      <c r="D5" s="58" t="s">
        <v>42</v>
      </c>
      <c r="E5" s="58" t="s">
        <v>43</v>
      </c>
      <c r="F5" s="58" t="s">
        <v>44</v>
      </c>
      <c r="G5" s="58"/>
      <c r="H5" s="58"/>
      <c r="I5" s="3" t="s">
        <v>45</v>
      </c>
      <c r="J5" s="62"/>
      <c r="K5" s="62"/>
      <c r="L5" s="63"/>
    </row>
    <row r="6" spans="2:12" ht="29.25" customHeight="1">
      <c r="B6" s="57"/>
      <c r="C6" s="58"/>
      <c r="D6" s="58"/>
      <c r="E6" s="58"/>
      <c r="F6" s="58"/>
      <c r="G6" s="58"/>
      <c r="H6" s="58"/>
      <c r="I6" s="59" t="s">
        <v>47</v>
      </c>
      <c r="J6" s="60"/>
      <c r="K6" s="60"/>
      <c r="L6" s="61"/>
    </row>
    <row r="7" spans="2:12" ht="27.75" customHeight="1" thickBot="1">
      <c r="B7" s="52" t="s">
        <v>46</v>
      </c>
      <c r="C7" s="53"/>
      <c r="D7" s="53"/>
      <c r="E7" s="53"/>
      <c r="F7" s="53"/>
      <c r="G7" s="53"/>
      <c r="H7" s="53"/>
      <c r="I7" s="54"/>
      <c r="J7" s="55"/>
      <c r="K7" s="55"/>
      <c r="L7" s="56"/>
    </row>
    <row r="8" ht="14.25" thickBot="1"/>
    <row r="9" spans="2:14" ht="37.5" customHeight="1" thickBot="1">
      <c r="B9" s="9" t="s">
        <v>48</v>
      </c>
      <c r="C9" s="47" t="s">
        <v>55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67"/>
    </row>
    <row r="10" spans="2:21" ht="37.5" customHeight="1" thickBot="1">
      <c r="B10" s="10" t="s">
        <v>49</v>
      </c>
      <c r="C10" s="11" t="s">
        <v>50</v>
      </c>
      <c r="D10" s="98"/>
      <c r="E10" s="12" t="s">
        <v>51</v>
      </c>
      <c r="F10" s="98"/>
      <c r="G10" s="12" t="s">
        <v>52</v>
      </c>
      <c r="H10" s="99">
        <f>D10+F10</f>
        <v>0</v>
      </c>
      <c r="I10" s="13" t="s">
        <v>53</v>
      </c>
      <c r="J10" s="53"/>
      <c r="K10" s="53"/>
      <c r="L10" s="53"/>
      <c r="M10" s="53"/>
      <c r="N10" s="53"/>
      <c r="O10" s="14" t="s">
        <v>54</v>
      </c>
      <c r="P10" s="65"/>
      <c r="Q10" s="65"/>
      <c r="R10" s="65"/>
      <c r="S10" s="65"/>
      <c r="T10" s="65"/>
      <c r="U10" s="66"/>
    </row>
    <row r="11" ht="14.25" thickBot="1"/>
    <row r="12" spans="2:21" ht="33" customHeight="1">
      <c r="B12" s="50" t="s">
        <v>0</v>
      </c>
      <c r="C12" s="49"/>
      <c r="D12" s="51"/>
      <c r="E12" s="3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77" t="s">
        <v>7</v>
      </c>
      <c r="R12" s="77"/>
      <c r="S12" s="77" t="s">
        <v>8</v>
      </c>
      <c r="T12" s="77"/>
      <c r="U12" s="67"/>
    </row>
    <row r="13" spans="2:21" ht="22.5" customHeight="1">
      <c r="B13" s="78" t="s">
        <v>5</v>
      </c>
      <c r="C13" s="17" t="s">
        <v>4</v>
      </c>
      <c r="D13" s="18" t="s">
        <v>1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2"/>
      <c r="Q13" s="83">
        <f>SUM(E13:P13)</f>
        <v>0</v>
      </c>
      <c r="R13" s="84">
        <f>Q13+Q14</f>
        <v>0</v>
      </c>
      <c r="S13" s="64" t="s">
        <v>13</v>
      </c>
      <c r="T13" s="85">
        <f>2430*R13</f>
        <v>0</v>
      </c>
      <c r="U13" s="86"/>
    </row>
    <row r="14" spans="2:21" ht="22.5" customHeight="1">
      <c r="B14" s="79"/>
      <c r="C14" s="20"/>
      <c r="D14" s="18" t="s">
        <v>2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2"/>
      <c r="Q14" s="83">
        <f>SUM(E14:P14)</f>
        <v>0</v>
      </c>
      <c r="R14" s="84"/>
      <c r="S14" s="58"/>
      <c r="T14" s="87"/>
      <c r="U14" s="86"/>
    </row>
    <row r="15" spans="2:21" ht="22.5" customHeight="1">
      <c r="B15" s="80"/>
      <c r="C15" s="37" t="s">
        <v>3</v>
      </c>
      <c r="D15" s="39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2"/>
      <c r="Q15" s="81"/>
      <c r="R15" s="83">
        <f>SUM(E15:P15)</f>
        <v>0</v>
      </c>
      <c r="S15" s="21" t="s">
        <v>14</v>
      </c>
      <c r="T15" s="87">
        <f>540*R15</f>
        <v>0</v>
      </c>
      <c r="U15" s="86"/>
    </row>
    <row r="16" spans="2:21" ht="22.5" customHeight="1">
      <c r="B16" s="78" t="s">
        <v>6</v>
      </c>
      <c r="C16" s="17" t="s">
        <v>4</v>
      </c>
      <c r="D16" s="18" t="s">
        <v>1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2"/>
      <c r="Q16" s="83">
        <f>SUM(E16:P16)</f>
        <v>0</v>
      </c>
      <c r="R16" s="84">
        <f>Q16+Q17</f>
        <v>0</v>
      </c>
      <c r="S16" s="64" t="s">
        <v>15</v>
      </c>
      <c r="T16" s="85">
        <f>3510*R16</f>
        <v>0</v>
      </c>
      <c r="U16" s="86"/>
    </row>
    <row r="17" spans="2:21" ht="22.5" customHeight="1">
      <c r="B17" s="79"/>
      <c r="C17" s="20"/>
      <c r="D17" s="18" t="s">
        <v>2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2"/>
      <c r="Q17" s="83">
        <f>SUM(E17:P17)</f>
        <v>0</v>
      </c>
      <c r="R17" s="84"/>
      <c r="S17" s="58"/>
      <c r="T17" s="87"/>
      <c r="U17" s="86"/>
    </row>
    <row r="18" spans="2:21" ht="22.5" customHeight="1">
      <c r="B18" s="80"/>
      <c r="C18" s="37" t="s">
        <v>3</v>
      </c>
      <c r="D18" s="39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2"/>
      <c r="Q18" s="81"/>
      <c r="R18" s="83">
        <f>SUM(E18:P18)</f>
        <v>0</v>
      </c>
      <c r="S18" s="21" t="s">
        <v>16</v>
      </c>
      <c r="T18" s="87">
        <f>1620*R18</f>
        <v>0</v>
      </c>
      <c r="U18" s="86"/>
    </row>
    <row r="19" spans="2:21" ht="22.5" customHeight="1">
      <c r="B19" s="40" t="s">
        <v>12</v>
      </c>
      <c r="C19" s="41"/>
      <c r="D19" s="18" t="s">
        <v>9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2"/>
      <c r="Q19" s="81"/>
      <c r="R19" s="83">
        <f>SUM(E19:P19)</f>
        <v>0</v>
      </c>
      <c r="S19" s="21" t="s">
        <v>14</v>
      </c>
      <c r="T19" s="88">
        <f>540*R19</f>
        <v>0</v>
      </c>
      <c r="U19" s="89">
        <f>SUM(T19:T21)</f>
        <v>0</v>
      </c>
    </row>
    <row r="20" spans="2:21" ht="22.5" customHeight="1">
      <c r="B20" s="42"/>
      <c r="C20" s="43"/>
      <c r="D20" s="18" t="s">
        <v>10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2"/>
      <c r="Q20" s="81"/>
      <c r="R20" s="83">
        <f>SUM(E20:P20)</f>
        <v>0</v>
      </c>
      <c r="S20" s="21" t="s">
        <v>17</v>
      </c>
      <c r="T20" s="88">
        <f>648*R20</f>
        <v>0</v>
      </c>
      <c r="U20" s="86"/>
    </row>
    <row r="21" spans="2:21" ht="22.5" customHeight="1">
      <c r="B21" s="44"/>
      <c r="C21" s="45"/>
      <c r="D21" s="17" t="s">
        <v>11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2"/>
      <c r="Q21" s="81"/>
      <c r="R21" s="83">
        <f>SUM(E21:P21)</f>
        <v>0</v>
      </c>
      <c r="S21" s="21" t="s">
        <v>18</v>
      </c>
      <c r="T21" s="88">
        <f>702*R21</f>
        <v>0</v>
      </c>
      <c r="U21" s="86"/>
    </row>
    <row r="22" spans="2:21" ht="22.5" customHeight="1">
      <c r="B22" s="22" t="s">
        <v>31</v>
      </c>
      <c r="C22" s="23"/>
      <c r="D22" s="24"/>
      <c r="E22" s="18" t="s">
        <v>24</v>
      </c>
      <c r="F22" s="18" t="s">
        <v>30</v>
      </c>
      <c r="G22" s="18" t="s">
        <v>23</v>
      </c>
      <c r="H22" s="18" t="s">
        <v>30</v>
      </c>
      <c r="I22" s="18" t="s">
        <v>22</v>
      </c>
      <c r="J22" s="18" t="s">
        <v>30</v>
      </c>
      <c r="K22" s="18" t="s">
        <v>21</v>
      </c>
      <c r="L22" s="18" t="s">
        <v>29</v>
      </c>
      <c r="M22" s="18" t="s">
        <v>30</v>
      </c>
      <c r="N22" s="18" t="s">
        <v>20</v>
      </c>
      <c r="O22" s="18" t="s">
        <v>30</v>
      </c>
      <c r="P22" s="19" t="s">
        <v>19</v>
      </c>
      <c r="Q22" s="18" t="s">
        <v>30</v>
      </c>
      <c r="R22" s="87">
        <f>2160*F23+5400*F24+2160*H23+5400*H24+2160*J23+5400*J24+(1620*L23*M23)+(3240*L24*M24)+3240*O23+6480*O24+1620*Q23+3240*Q24</f>
        <v>0</v>
      </c>
      <c r="S22" s="87"/>
      <c r="T22" s="87"/>
      <c r="U22" s="86"/>
    </row>
    <row r="23" spans="2:21" ht="22.5" customHeight="1">
      <c r="B23" s="25" t="s">
        <v>32</v>
      </c>
      <c r="C23" s="7"/>
      <c r="D23" s="26"/>
      <c r="E23" s="21" t="s">
        <v>25</v>
      </c>
      <c r="F23" s="81"/>
      <c r="G23" s="21" t="s">
        <v>25</v>
      </c>
      <c r="H23" s="81"/>
      <c r="I23" s="21" t="s">
        <v>25</v>
      </c>
      <c r="J23" s="81"/>
      <c r="K23" s="21" t="s">
        <v>16</v>
      </c>
      <c r="L23" s="96"/>
      <c r="M23" s="96"/>
      <c r="N23" s="21" t="s">
        <v>27</v>
      </c>
      <c r="O23" s="81"/>
      <c r="P23" s="27" t="s">
        <v>16</v>
      </c>
      <c r="Q23" s="81"/>
      <c r="R23" s="87"/>
      <c r="S23" s="87"/>
      <c r="T23" s="87"/>
      <c r="U23" s="86"/>
    </row>
    <row r="24" spans="2:21" ht="22.5" customHeight="1" thickBot="1">
      <c r="B24" s="28" t="s">
        <v>33</v>
      </c>
      <c r="C24" s="29"/>
      <c r="D24" s="30"/>
      <c r="E24" s="31" t="s">
        <v>26</v>
      </c>
      <c r="F24" s="95"/>
      <c r="G24" s="31" t="s">
        <v>26</v>
      </c>
      <c r="H24" s="95"/>
      <c r="I24" s="31" t="s">
        <v>26</v>
      </c>
      <c r="J24" s="95"/>
      <c r="K24" s="31" t="s">
        <v>27</v>
      </c>
      <c r="L24" s="97"/>
      <c r="M24" s="97"/>
      <c r="N24" s="31" t="s">
        <v>28</v>
      </c>
      <c r="O24" s="95"/>
      <c r="P24" s="32" t="s">
        <v>27</v>
      </c>
      <c r="Q24" s="95"/>
      <c r="R24" s="90"/>
      <c r="S24" s="90"/>
      <c r="T24" s="90"/>
      <c r="U24" s="91"/>
    </row>
    <row r="25" spans="2:22" ht="31.5" customHeight="1" thickBot="1">
      <c r="B25" s="68" t="s">
        <v>56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70"/>
      <c r="Q25" s="14" t="s">
        <v>34</v>
      </c>
      <c r="R25" s="92">
        <f>T13+T15+T16+T18+T19+T20+T21+R22</f>
        <v>0</v>
      </c>
      <c r="S25" s="93"/>
      <c r="T25" s="93"/>
      <c r="U25" s="94"/>
      <c r="V25" s="5" t="s">
        <v>35</v>
      </c>
    </row>
    <row r="26" spans="2:16" ht="12" customHeight="1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3"/>
    </row>
    <row r="27" spans="2:21" ht="18" customHeight="1"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3"/>
      <c r="R27" s="33" t="s">
        <v>57</v>
      </c>
      <c r="S27" s="33" t="s">
        <v>58</v>
      </c>
      <c r="T27" s="1"/>
      <c r="U27" s="34" t="s">
        <v>71</v>
      </c>
    </row>
    <row r="28" spans="2:19" ht="21" customHeight="1"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3"/>
      <c r="R28" s="58"/>
      <c r="S28" s="58"/>
    </row>
    <row r="29" spans="2:19" ht="27" customHeight="1" thickBot="1">
      <c r="B29" s="74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6"/>
      <c r="R29" s="58"/>
      <c r="S29" s="58"/>
    </row>
  </sheetData>
  <sheetProtection/>
  <mergeCells count="41">
    <mergeCell ref="S13:S14"/>
    <mergeCell ref="C15:D15"/>
    <mergeCell ref="S12:U12"/>
    <mergeCell ref="R22:U24"/>
    <mergeCell ref="R25:U25"/>
    <mergeCell ref="B16:B18"/>
    <mergeCell ref="S16:S17"/>
    <mergeCell ref="J10:N10"/>
    <mergeCell ref="P10:U10"/>
    <mergeCell ref="C9:N9"/>
    <mergeCell ref="B25:P29"/>
    <mergeCell ref="R28:R29"/>
    <mergeCell ref="S28:S29"/>
    <mergeCell ref="Q12:R12"/>
    <mergeCell ref="B13:B15"/>
    <mergeCell ref="R13:R14"/>
    <mergeCell ref="R16:R17"/>
    <mergeCell ref="G7:H7"/>
    <mergeCell ref="I7:L7"/>
    <mergeCell ref="B5:C6"/>
    <mergeCell ref="D5:D6"/>
    <mergeCell ref="E5:E6"/>
    <mergeCell ref="F5:H6"/>
    <mergeCell ref="I6:L6"/>
    <mergeCell ref="J5:L5"/>
    <mergeCell ref="D4:F4"/>
    <mergeCell ref="G4:H4"/>
    <mergeCell ref="I4:K4"/>
    <mergeCell ref="B12:D12"/>
    <mergeCell ref="B7:C7"/>
    <mergeCell ref="D7:F7"/>
    <mergeCell ref="N4:O4"/>
    <mergeCell ref="P4:R4"/>
    <mergeCell ref="C18:D18"/>
    <mergeCell ref="B19:C21"/>
    <mergeCell ref="U19:U21"/>
    <mergeCell ref="T13:U14"/>
    <mergeCell ref="T15:U15"/>
    <mergeCell ref="T16:U17"/>
    <mergeCell ref="T18:U18"/>
    <mergeCell ref="B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3:D7"/>
  <sheetViews>
    <sheetView zoomScalePageLayoutView="0" workbookViewId="0" topLeftCell="A1">
      <selection activeCell="D8" sqref="D8"/>
    </sheetView>
  </sheetViews>
  <sheetFormatPr defaultColWidth="9.140625" defaultRowHeight="15"/>
  <cols>
    <col min="4" max="4" width="37.28125" style="0" bestFit="1" customWidth="1"/>
  </cols>
  <sheetData>
    <row r="3" ht="12.75">
      <c r="D3" t="s">
        <v>60</v>
      </c>
    </row>
    <row r="4" ht="12.75">
      <c r="D4" t="s">
        <v>61</v>
      </c>
    </row>
    <row r="5" ht="12.75">
      <c r="D5" t="s">
        <v>59</v>
      </c>
    </row>
    <row r="6" ht="12.75">
      <c r="D6" t="s">
        <v>62</v>
      </c>
    </row>
    <row r="7" ht="12.75">
      <c r="D7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5:D7"/>
  <sheetViews>
    <sheetView zoomScalePageLayoutView="0" workbookViewId="0" topLeftCell="A1">
      <selection activeCell="D8" sqref="D8"/>
    </sheetView>
  </sheetViews>
  <sheetFormatPr defaultColWidth="9.140625" defaultRowHeight="15"/>
  <sheetData>
    <row r="5" ht="12.75">
      <c r="D5" t="s">
        <v>66</v>
      </c>
    </row>
    <row r="6" ht="12.75">
      <c r="D6" t="s">
        <v>65</v>
      </c>
    </row>
    <row r="7" ht="12.75">
      <c r="D7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h_001253</dc:creator>
  <cp:keywords/>
  <dc:description/>
  <cp:lastModifiedBy>h_001253</cp:lastModifiedBy>
  <cp:lastPrinted>2017-03-06T05:45:32Z</cp:lastPrinted>
  <dcterms:created xsi:type="dcterms:W3CDTF">2016-06-23T04:50:54Z</dcterms:created>
  <dcterms:modified xsi:type="dcterms:W3CDTF">2017-03-06T07:03:26Z</dcterms:modified>
  <cp:category/>
  <cp:version/>
  <cp:contentType/>
  <cp:contentStatus/>
</cp:coreProperties>
</file>